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0730" windowHeight="11760"/>
  </bookViews>
  <sheets>
    <sheet name="SpeedRevGraph" sheetId="1" r:id="rId1"/>
    <sheet name="Transmissions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4" i="1" l="1"/>
  <c r="A18" i="2"/>
  <c r="D1" i="2"/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1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B3" i="1" l="1"/>
  <c r="C3" i="1" s="1"/>
  <c r="G6" i="1" s="1"/>
  <c r="C26" i="1" l="1"/>
  <c r="C21" i="1"/>
  <c r="C16" i="1"/>
  <c r="C10" i="1"/>
  <c r="G28" i="1"/>
  <c r="G27" i="1"/>
  <c r="F26" i="1"/>
  <c r="F25" i="1"/>
  <c r="F24" i="1"/>
  <c r="E23" i="1"/>
  <c r="E22" i="1"/>
  <c r="E21" i="1"/>
  <c r="D20" i="1"/>
  <c r="D19" i="1"/>
  <c r="D18" i="1"/>
  <c r="H16" i="1"/>
  <c r="H15" i="1"/>
  <c r="H14" i="1"/>
  <c r="G13" i="1"/>
  <c r="G12" i="1"/>
  <c r="G11" i="1"/>
  <c r="F10" i="1"/>
  <c r="F9" i="1"/>
  <c r="F8" i="1"/>
  <c r="E7" i="1"/>
  <c r="E6" i="1"/>
  <c r="C25" i="1"/>
  <c r="C14" i="1"/>
  <c r="F28" i="1"/>
  <c r="E26" i="1"/>
  <c r="D24" i="1"/>
  <c r="D22" i="1"/>
  <c r="H20" i="1"/>
  <c r="H19" i="1"/>
  <c r="H18" i="1"/>
  <c r="G17" i="1"/>
  <c r="G16" i="1"/>
  <c r="G15" i="1"/>
  <c r="F14" i="1"/>
  <c r="F13" i="1"/>
  <c r="F12" i="1"/>
  <c r="E11" i="1"/>
  <c r="E10" i="1"/>
  <c r="E9" i="1"/>
  <c r="D8" i="1"/>
  <c r="D7" i="1"/>
  <c r="D6" i="1"/>
  <c r="C6" i="1"/>
  <c r="C24" i="1"/>
  <c r="C18" i="1"/>
  <c r="C13" i="1"/>
  <c r="C8" i="1"/>
  <c r="D28" i="1"/>
  <c r="D27" i="1"/>
  <c r="D26" i="1"/>
  <c r="H24" i="1"/>
  <c r="H23" i="1"/>
  <c r="H22" i="1"/>
  <c r="G21" i="1"/>
  <c r="G20" i="1"/>
  <c r="G19" i="1"/>
  <c r="F18" i="1"/>
  <c r="F17" i="1"/>
  <c r="F16" i="1"/>
  <c r="E15" i="1"/>
  <c r="E14" i="1"/>
  <c r="E13" i="1"/>
  <c r="D12" i="1"/>
  <c r="D11" i="1"/>
  <c r="D10" i="1"/>
  <c r="H8" i="1"/>
  <c r="H7" i="1"/>
  <c r="H6" i="1"/>
  <c r="C20" i="1"/>
  <c r="C9" i="1"/>
  <c r="E27" i="1"/>
  <c r="E25" i="1"/>
  <c r="D23" i="1"/>
  <c r="C28" i="1"/>
  <c r="C22" i="1"/>
  <c r="C17" i="1"/>
  <c r="C12" i="1"/>
  <c r="H28" i="1"/>
  <c r="H27" i="1"/>
  <c r="H26" i="1"/>
  <c r="G25" i="1"/>
  <c r="G24" i="1"/>
  <c r="G23" i="1"/>
  <c r="F22" i="1"/>
  <c r="F21" i="1"/>
  <c r="F20" i="1"/>
  <c r="E19" i="1"/>
  <c r="E18" i="1"/>
  <c r="E17" i="1"/>
  <c r="D16" i="1"/>
  <c r="D15" i="1"/>
  <c r="D14" i="1"/>
  <c r="H12" i="1"/>
  <c r="H11" i="1"/>
  <c r="H10" i="1"/>
  <c r="G9" i="1"/>
  <c r="G8" i="1"/>
  <c r="G7" i="1"/>
  <c r="F6" i="1"/>
  <c r="C27" i="1"/>
  <c r="C23" i="1"/>
  <c r="C19" i="1"/>
  <c r="C15" i="1"/>
  <c r="C11" i="1"/>
  <c r="C7" i="1"/>
  <c r="E28" i="1"/>
  <c r="F27" i="1"/>
  <c r="G26" i="1"/>
  <c r="H25" i="1"/>
  <c r="D25" i="1"/>
  <c r="E24" i="1"/>
  <c r="F23" i="1"/>
  <c r="G22" i="1"/>
  <c r="H21" i="1"/>
  <c r="D21" i="1"/>
  <c r="E20" i="1"/>
  <c r="F19" i="1"/>
  <c r="G18" i="1"/>
  <c r="H17" i="1"/>
  <c r="D17" i="1"/>
  <c r="E16" i="1"/>
  <c r="F15" i="1"/>
  <c r="G14" i="1"/>
  <c r="H13" i="1"/>
  <c r="D13" i="1"/>
  <c r="E12" i="1"/>
  <c r="F11" i="1"/>
  <c r="G10" i="1"/>
  <c r="H9" i="1"/>
  <c r="D9" i="1"/>
  <c r="E8" i="1"/>
  <c r="F7" i="1"/>
</calcChain>
</file>

<file path=xl/sharedStrings.xml><?xml version="1.0" encoding="utf-8"?>
<sst xmlns="http://schemas.openxmlformats.org/spreadsheetml/2006/main" count="16" uniqueCount="16">
  <si>
    <t>Primär</t>
  </si>
  <si>
    <t>Abrollumfang</t>
  </si>
  <si>
    <t>Übersetzungen</t>
  </si>
  <si>
    <t>Gang6</t>
  </si>
  <si>
    <t>Gang5</t>
  </si>
  <si>
    <t>Gang4</t>
  </si>
  <si>
    <t>Gang3</t>
  </si>
  <si>
    <t>Gang2</t>
  </si>
  <si>
    <t>Gang1</t>
  </si>
  <si>
    <t>Drehzahl [U/min]</t>
  </si>
  <si>
    <t>Geschwindigkeit [km/h] bei Drehzahl im jeweiligen Gang</t>
  </si>
  <si>
    <t>Endübersetzung</t>
  </si>
  <si>
    <t>Rad-Durchmesser [mm]</t>
  </si>
  <si>
    <t>Abrollumfang [Meter]</t>
  </si>
  <si>
    <t>45:17 Serie</t>
  </si>
  <si>
    <t>Auswahl Kettenrad:Ritzel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</si>
</sst>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4"/>
      <color rgb="FFFFFF00"/>
      <name val="Times New Roman"/>
      <family val="1"/>
    </font>
    <font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wrapText="1"/>
    </xf>
    <xf numFmtId="165" fontId="0" fillId="0" borderId="0" xfId="0" applyNumberFormat="1" applyAlignment="1"/>
    <xf numFmtId="0" fontId="0" fillId="0" borderId="0" xfId="0" applyAlignment="1"/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5" fontId="4" fillId="4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SpeedRevGraph!$C$5</c:f>
              <c:strCache>
                <c:ptCount val="1"/>
                <c:pt idx="0">
                  <c:v>Gang6</c:v>
                </c:pt>
              </c:strCache>
            </c:strRef>
          </c:tx>
          <c:marker>
            <c:symbol val="none"/>
          </c:marker>
          <c:cat>
            <c:numRef>
              <c:f>SpeedRevGraph!$A$6:$A$28</c:f>
              <c:numCache>
                <c:formatCode>General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cat>
          <c:val>
            <c:numRef>
              <c:f>SpeedRevGraph!$C$6:$C$28</c:f>
              <c:numCache>
                <c:formatCode>0.0</c:formatCode>
                <c:ptCount val="23"/>
                <c:pt idx="0">
                  <c:v>21.904578678506155</c:v>
                </c:pt>
                <c:pt idx="1">
                  <c:v>32.856868017759226</c:v>
                </c:pt>
                <c:pt idx="2">
                  <c:v>43.80915735701231</c:v>
                </c:pt>
                <c:pt idx="3">
                  <c:v>54.761446696265402</c:v>
                </c:pt>
                <c:pt idx="4">
                  <c:v>65.713736035518451</c:v>
                </c:pt>
                <c:pt idx="5">
                  <c:v>76.666025374771564</c:v>
                </c:pt>
                <c:pt idx="6">
                  <c:v>87.618314714024621</c:v>
                </c:pt>
                <c:pt idx="7">
                  <c:v>98.570604053277705</c:v>
                </c:pt>
                <c:pt idx="8">
                  <c:v>109.5228933925308</c:v>
                </c:pt>
                <c:pt idx="9">
                  <c:v>120.47518273178386</c:v>
                </c:pt>
                <c:pt idx="10">
                  <c:v>131.4274720710369</c:v>
                </c:pt>
                <c:pt idx="11">
                  <c:v>142.37976141029003</c:v>
                </c:pt>
                <c:pt idx="12">
                  <c:v>153.33205074954313</c:v>
                </c:pt>
                <c:pt idx="13">
                  <c:v>164.28434008879623</c:v>
                </c:pt>
                <c:pt idx="14">
                  <c:v>175.23662942804924</c:v>
                </c:pt>
                <c:pt idx="15">
                  <c:v>186.18891876730237</c:v>
                </c:pt>
                <c:pt idx="16">
                  <c:v>197.14120810655541</c:v>
                </c:pt>
                <c:pt idx="17">
                  <c:v>208.09349744580851</c:v>
                </c:pt>
                <c:pt idx="18">
                  <c:v>219.04578678506161</c:v>
                </c:pt>
                <c:pt idx="19">
                  <c:v>229.99807612431462</c:v>
                </c:pt>
                <c:pt idx="20">
                  <c:v>240.95036546356772</c:v>
                </c:pt>
                <c:pt idx="21">
                  <c:v>251.90265480282076</c:v>
                </c:pt>
                <c:pt idx="22">
                  <c:v>262.8549441420738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SpeedRevGraph!$D$5</c:f>
              <c:strCache>
                <c:ptCount val="1"/>
                <c:pt idx="0">
                  <c:v>Gang5</c:v>
                </c:pt>
              </c:strCache>
            </c:strRef>
          </c:tx>
          <c:marker>
            <c:symbol val="none"/>
          </c:marker>
          <c:cat>
            <c:numRef>
              <c:f>SpeedRevGraph!$A$6:$A$28</c:f>
              <c:numCache>
                <c:formatCode>General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cat>
          <c:val>
            <c:numRef>
              <c:f>SpeedRevGraph!$D$6:$D$28</c:f>
              <c:numCache>
                <c:formatCode>0.0</c:formatCode>
                <c:ptCount val="23"/>
                <c:pt idx="0">
                  <c:v>20.310054201173717</c:v>
                </c:pt>
                <c:pt idx="1">
                  <c:v>30.465081301760581</c:v>
                </c:pt>
                <c:pt idx="2">
                  <c:v>40.620108402347434</c:v>
                </c:pt>
                <c:pt idx="3">
                  <c:v>50.775135502934305</c:v>
                </c:pt>
                <c:pt idx="4">
                  <c:v>60.930162603521161</c:v>
                </c:pt>
                <c:pt idx="5">
                  <c:v>71.085189704108018</c:v>
                </c:pt>
                <c:pt idx="6">
                  <c:v>81.240216804694867</c:v>
                </c:pt>
                <c:pt idx="7">
                  <c:v>91.395243905281731</c:v>
                </c:pt>
                <c:pt idx="8">
                  <c:v>101.55027100586861</c:v>
                </c:pt>
                <c:pt idx="9">
                  <c:v>111.70529810645549</c:v>
                </c:pt>
                <c:pt idx="10">
                  <c:v>121.86032520704232</c:v>
                </c:pt>
                <c:pt idx="11">
                  <c:v>132.0153523076292</c:v>
                </c:pt>
                <c:pt idx="12">
                  <c:v>142.17037940821604</c:v>
                </c:pt>
                <c:pt idx="13">
                  <c:v>152.3254065088029</c:v>
                </c:pt>
                <c:pt idx="14">
                  <c:v>162.48043360938973</c:v>
                </c:pt>
                <c:pt idx="15">
                  <c:v>172.63546070997663</c:v>
                </c:pt>
                <c:pt idx="16">
                  <c:v>182.79048781056346</c:v>
                </c:pt>
                <c:pt idx="17">
                  <c:v>192.94551491115035</c:v>
                </c:pt>
                <c:pt idx="18">
                  <c:v>203.10054201173722</c:v>
                </c:pt>
                <c:pt idx="19">
                  <c:v>213.25556911232408</c:v>
                </c:pt>
                <c:pt idx="20">
                  <c:v>223.41059621291097</c:v>
                </c:pt>
                <c:pt idx="21">
                  <c:v>233.56562331349778</c:v>
                </c:pt>
                <c:pt idx="22">
                  <c:v>243.72065041408464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SpeedRevGraph!$E$5</c:f>
              <c:strCache>
                <c:ptCount val="1"/>
                <c:pt idx="0">
                  <c:v>Gang4</c:v>
                </c:pt>
              </c:strCache>
            </c:strRef>
          </c:tx>
          <c:marker>
            <c:symbol val="none"/>
          </c:marker>
          <c:cat>
            <c:numRef>
              <c:f>SpeedRevGraph!$A$6:$A$28</c:f>
              <c:numCache>
                <c:formatCode>General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cat>
          <c:val>
            <c:numRef>
              <c:f>SpeedRevGraph!$E$6:$E$28</c:f>
              <c:numCache>
                <c:formatCode>0.0</c:formatCode>
                <c:ptCount val="23"/>
                <c:pt idx="0">
                  <c:v>18.414449142397505</c:v>
                </c:pt>
                <c:pt idx="1">
                  <c:v>27.621673713596259</c:v>
                </c:pt>
                <c:pt idx="2">
                  <c:v>36.828898284795009</c:v>
                </c:pt>
                <c:pt idx="3">
                  <c:v>46.036122855993774</c:v>
                </c:pt>
                <c:pt idx="4">
                  <c:v>55.243347427192518</c:v>
                </c:pt>
                <c:pt idx="5">
                  <c:v>64.450571998391297</c:v>
                </c:pt>
                <c:pt idx="6">
                  <c:v>73.657796569590019</c:v>
                </c:pt>
                <c:pt idx="7">
                  <c:v>82.865021140788784</c:v>
                </c:pt>
                <c:pt idx="8">
                  <c:v>92.072245711987549</c:v>
                </c:pt>
                <c:pt idx="9">
                  <c:v>101.27947028318631</c:v>
                </c:pt>
                <c:pt idx="10">
                  <c:v>110.48669485438504</c:v>
                </c:pt>
                <c:pt idx="11">
                  <c:v>119.69391942558381</c:v>
                </c:pt>
                <c:pt idx="12">
                  <c:v>128.90114399678259</c:v>
                </c:pt>
                <c:pt idx="13">
                  <c:v>138.1083685679813</c:v>
                </c:pt>
                <c:pt idx="14">
                  <c:v>147.31559313918004</c:v>
                </c:pt>
                <c:pt idx="15">
                  <c:v>156.52281771037883</c:v>
                </c:pt>
                <c:pt idx="16">
                  <c:v>165.73004228157757</c:v>
                </c:pt>
                <c:pt idx="17">
                  <c:v>174.93726685277633</c:v>
                </c:pt>
                <c:pt idx="18">
                  <c:v>184.1444914239751</c:v>
                </c:pt>
                <c:pt idx="19">
                  <c:v>193.35171599517383</c:v>
                </c:pt>
                <c:pt idx="20">
                  <c:v>202.55894056637263</c:v>
                </c:pt>
                <c:pt idx="21">
                  <c:v>211.76616513757139</c:v>
                </c:pt>
                <c:pt idx="22">
                  <c:v>220.97338970877007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SpeedRevGraph!$F$5</c:f>
              <c:strCache>
                <c:ptCount val="1"/>
                <c:pt idx="0">
                  <c:v>Gang3</c:v>
                </c:pt>
              </c:strCache>
            </c:strRef>
          </c:tx>
          <c:marker>
            <c:symbol val="none"/>
          </c:marker>
          <c:cat>
            <c:numRef>
              <c:f>SpeedRevGraph!$A$6:$A$28</c:f>
              <c:numCache>
                <c:formatCode>General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cat>
          <c:val>
            <c:numRef>
              <c:f>SpeedRevGraph!$F$6:$F$28</c:f>
              <c:numCache>
                <c:formatCode>0.0</c:formatCode>
                <c:ptCount val="23"/>
                <c:pt idx="0">
                  <c:v>15.994020679557764</c:v>
                </c:pt>
                <c:pt idx="1">
                  <c:v>23.991031019336649</c:v>
                </c:pt>
                <c:pt idx="2">
                  <c:v>31.988041359115527</c:v>
                </c:pt>
                <c:pt idx="3">
                  <c:v>39.985051698894416</c:v>
                </c:pt>
                <c:pt idx="4">
                  <c:v>47.982062038673298</c:v>
                </c:pt>
                <c:pt idx="5">
                  <c:v>55.97907237845218</c:v>
                </c:pt>
                <c:pt idx="6">
                  <c:v>63.976082718231055</c:v>
                </c:pt>
                <c:pt idx="7">
                  <c:v>71.973093058009951</c:v>
                </c:pt>
                <c:pt idx="8">
                  <c:v>79.970103397788833</c:v>
                </c:pt>
                <c:pt idx="9">
                  <c:v>87.967113737567701</c:v>
                </c:pt>
                <c:pt idx="10">
                  <c:v>95.964124077346597</c:v>
                </c:pt>
                <c:pt idx="11">
                  <c:v>103.96113441712546</c:v>
                </c:pt>
                <c:pt idx="12">
                  <c:v>111.95814475690436</c:v>
                </c:pt>
                <c:pt idx="13">
                  <c:v>119.95515509668326</c:v>
                </c:pt>
                <c:pt idx="14">
                  <c:v>127.95216543646211</c:v>
                </c:pt>
                <c:pt idx="15">
                  <c:v>135.94917577624102</c:v>
                </c:pt>
                <c:pt idx="16">
                  <c:v>143.9461861160199</c:v>
                </c:pt>
                <c:pt idx="17">
                  <c:v>151.94319645579876</c:v>
                </c:pt>
                <c:pt idx="18">
                  <c:v>159.94020679557767</c:v>
                </c:pt>
                <c:pt idx="19">
                  <c:v>167.93721713535652</c:v>
                </c:pt>
                <c:pt idx="20">
                  <c:v>175.9342274751354</c:v>
                </c:pt>
                <c:pt idx="21">
                  <c:v>183.93123781491431</c:v>
                </c:pt>
                <c:pt idx="22">
                  <c:v>191.92824815469319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SpeedRevGraph!$G$5</c:f>
              <c:strCache>
                <c:ptCount val="1"/>
                <c:pt idx="0">
                  <c:v>Gang2</c:v>
                </c:pt>
              </c:strCache>
            </c:strRef>
          </c:tx>
          <c:marker>
            <c:symbol val="none"/>
          </c:marker>
          <c:cat>
            <c:numRef>
              <c:f>SpeedRevGraph!$A$6:$A$28</c:f>
              <c:numCache>
                <c:formatCode>General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cat>
          <c:val>
            <c:numRef>
              <c:f>SpeedRevGraph!$G$6:$G$28</c:f>
              <c:numCache>
                <c:formatCode>0.0</c:formatCode>
                <c:ptCount val="23"/>
                <c:pt idx="0">
                  <c:v>13.209791350356891</c:v>
                </c:pt>
                <c:pt idx="1">
                  <c:v>19.814687025535338</c:v>
                </c:pt>
                <c:pt idx="2">
                  <c:v>26.419582700713782</c:v>
                </c:pt>
                <c:pt idx="3">
                  <c:v>33.02447837589223</c:v>
                </c:pt>
                <c:pt idx="4">
                  <c:v>39.629374051070677</c:v>
                </c:pt>
                <c:pt idx="5">
                  <c:v>46.234269726249117</c:v>
                </c:pt>
                <c:pt idx="6">
                  <c:v>52.839165401427564</c:v>
                </c:pt>
                <c:pt idx="7">
                  <c:v>59.444061076606012</c:v>
                </c:pt>
                <c:pt idx="8">
                  <c:v>66.048956751784459</c:v>
                </c:pt>
                <c:pt idx="9">
                  <c:v>72.653852426962914</c:v>
                </c:pt>
                <c:pt idx="10">
                  <c:v>79.258748102141354</c:v>
                </c:pt>
                <c:pt idx="11">
                  <c:v>85.863643777319794</c:v>
                </c:pt>
                <c:pt idx="12">
                  <c:v>92.468539452498234</c:v>
                </c:pt>
                <c:pt idx="13">
                  <c:v>99.073435127676703</c:v>
                </c:pt>
                <c:pt idx="14">
                  <c:v>105.67833080285513</c:v>
                </c:pt>
                <c:pt idx="15">
                  <c:v>112.28322647803358</c:v>
                </c:pt>
                <c:pt idx="16">
                  <c:v>118.88812215321202</c:v>
                </c:pt>
                <c:pt idx="17">
                  <c:v>125.49301782839046</c:v>
                </c:pt>
                <c:pt idx="18">
                  <c:v>132.09791350356892</c:v>
                </c:pt>
                <c:pt idx="19">
                  <c:v>138.70280917874737</c:v>
                </c:pt>
                <c:pt idx="20">
                  <c:v>145.30770485392583</c:v>
                </c:pt>
                <c:pt idx="21">
                  <c:v>151.91260052910425</c:v>
                </c:pt>
                <c:pt idx="22">
                  <c:v>158.51749620428271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SpeedRevGraph!$H$5</c:f>
              <c:strCache>
                <c:ptCount val="1"/>
                <c:pt idx="0">
                  <c:v>Gang1</c:v>
                </c:pt>
              </c:strCache>
            </c:strRef>
          </c:tx>
          <c:marker>
            <c:symbol val="none"/>
          </c:marker>
          <c:cat>
            <c:numRef>
              <c:f>SpeedRevGraph!$A$6:$A$28</c:f>
              <c:numCache>
                <c:formatCode>General</c:formatCode>
                <c:ptCount val="23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  <c:pt idx="12">
                  <c:v>7000</c:v>
                </c:pt>
                <c:pt idx="13">
                  <c:v>7500</c:v>
                </c:pt>
                <c:pt idx="14">
                  <c:v>8000</c:v>
                </c:pt>
                <c:pt idx="15">
                  <c:v>8500</c:v>
                </c:pt>
                <c:pt idx="16">
                  <c:v>9000</c:v>
                </c:pt>
                <c:pt idx="17">
                  <c:v>9500</c:v>
                </c:pt>
                <c:pt idx="18">
                  <c:v>10000</c:v>
                </c:pt>
                <c:pt idx="19">
                  <c:v>10500</c:v>
                </c:pt>
                <c:pt idx="20">
                  <c:v>11000</c:v>
                </c:pt>
                <c:pt idx="21">
                  <c:v>11500</c:v>
                </c:pt>
                <c:pt idx="22">
                  <c:v>12000</c:v>
                </c:pt>
              </c:numCache>
            </c:numRef>
          </c:cat>
          <c:val>
            <c:numRef>
              <c:f>SpeedRevGraph!$H$6:$H$28</c:f>
              <c:numCache>
                <c:formatCode>0.0</c:formatCode>
                <c:ptCount val="23"/>
                <c:pt idx="0">
                  <c:v>10.435086404834252</c:v>
                </c:pt>
                <c:pt idx="1">
                  <c:v>15.652629607251376</c:v>
                </c:pt>
                <c:pt idx="2">
                  <c:v>20.870172809668503</c:v>
                </c:pt>
                <c:pt idx="3">
                  <c:v>26.087716012085629</c:v>
                </c:pt>
                <c:pt idx="4">
                  <c:v>31.305259214502751</c:v>
                </c:pt>
                <c:pt idx="5">
                  <c:v>36.522802416919887</c:v>
                </c:pt>
                <c:pt idx="6">
                  <c:v>41.740345619337006</c:v>
                </c:pt>
                <c:pt idx="7">
                  <c:v>46.957888821754125</c:v>
                </c:pt>
                <c:pt idx="8">
                  <c:v>52.175432024171258</c:v>
                </c:pt>
                <c:pt idx="9">
                  <c:v>57.392975226588391</c:v>
                </c:pt>
                <c:pt idx="10">
                  <c:v>62.610518429005502</c:v>
                </c:pt>
                <c:pt idx="11">
                  <c:v>67.828061631422642</c:v>
                </c:pt>
                <c:pt idx="12">
                  <c:v>73.045604833839775</c:v>
                </c:pt>
                <c:pt idx="13">
                  <c:v>78.263148036256894</c:v>
                </c:pt>
                <c:pt idx="14">
                  <c:v>83.480691238674012</c:v>
                </c:pt>
                <c:pt idx="15">
                  <c:v>88.698234441091145</c:v>
                </c:pt>
                <c:pt idx="16">
                  <c:v>93.91577764350825</c:v>
                </c:pt>
                <c:pt idx="17">
                  <c:v>99.133320845925383</c:v>
                </c:pt>
                <c:pt idx="18">
                  <c:v>104.35086404834252</c:v>
                </c:pt>
                <c:pt idx="19">
                  <c:v>109.56840725075963</c:v>
                </c:pt>
                <c:pt idx="20">
                  <c:v>114.78595045317678</c:v>
                </c:pt>
                <c:pt idx="21">
                  <c:v>120.00349365559389</c:v>
                </c:pt>
                <c:pt idx="22">
                  <c:v>125.221036858011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470272"/>
        <c:axId val="46471808"/>
      </c:lineChart>
      <c:catAx>
        <c:axId val="46470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471808"/>
        <c:crosses val="autoZero"/>
        <c:auto val="1"/>
        <c:lblAlgn val="ctr"/>
        <c:lblOffset val="100"/>
        <c:noMultiLvlLbl val="0"/>
      </c:catAx>
      <c:valAx>
        <c:axId val="4647180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6470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11906</xdr:colOff>
      <xdr:row>5</xdr:row>
      <xdr:rowOff>27383</xdr:rowOff>
    </xdr:from>
    <xdr:to>
      <xdr:col>14</xdr:col>
      <xdr:colOff>714375</xdr:colOff>
      <xdr:row>28</xdr:row>
      <xdr:rowOff>0</xdr:rowOff>
    </xdr:to>
    <xdr:graphicFrame macro="">
      <xdr:nvGraphicFramePr>
        <xdr:cNvPr id="5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zoomScale="90" zoomScaleNormal="90" workbookViewId="0">
      <selection activeCell="M2" sqref="M2"/>
    </sheetView>
  </sheetViews>
  <sheetFormatPr baseColWidth="10" defaultRowHeight="15" x14ac:dyDescent="0.25"/>
  <cols>
    <col min="2" max="2" width="18.5703125" style="5" bestFit="1" customWidth="1"/>
    <col min="3" max="3" width="16.42578125" style="5" customWidth="1"/>
    <col min="4" max="4" width="10.28515625" style="5" customWidth="1"/>
    <col min="5" max="5" width="13.140625" style="5" bestFit="1" customWidth="1"/>
    <col min="6" max="6" width="15.85546875" style="5" customWidth="1"/>
    <col min="7" max="9" width="11.42578125" style="5"/>
    <col min="10" max="10" width="15.85546875" style="5" bestFit="1" customWidth="1"/>
  </cols>
  <sheetData>
    <row r="1" spans="1:10" x14ac:dyDescent="0.25">
      <c r="B1" s="16" t="s">
        <v>12</v>
      </c>
      <c r="C1" s="16" t="s">
        <v>13</v>
      </c>
      <c r="J1" s="22" t="s">
        <v>15</v>
      </c>
    </row>
    <row r="2" spans="1:10" x14ac:dyDescent="0.25">
      <c r="B2" s="13"/>
      <c r="C2" s="13" t="s">
        <v>1</v>
      </c>
      <c r="H2" s="9"/>
      <c r="J2" s="22"/>
    </row>
    <row r="3" spans="1:10" ht="20.25" x14ac:dyDescent="0.3">
      <c r="B3" s="1">
        <f>(17*25.4+2*190*0.55)</f>
        <v>640.79999999999995</v>
      </c>
      <c r="C3" s="6">
        <f>B3*PI()/1000</f>
        <v>2.0131325724203393</v>
      </c>
      <c r="J3" s="20" t="s">
        <v>14</v>
      </c>
    </row>
    <row r="4" spans="1:10" x14ac:dyDescent="0.25">
      <c r="A4" s="12" t="s">
        <v>9</v>
      </c>
      <c r="B4" s="21">
        <f>VLOOKUP(J3,Transmissions!A1:D35,4,FALSE)</f>
        <v>2.6470588235294117</v>
      </c>
      <c r="C4" s="4">
        <v>1.2609999999999999</v>
      </c>
      <c r="D4" s="4">
        <v>1.36</v>
      </c>
      <c r="E4" s="4">
        <v>1.5</v>
      </c>
      <c r="F4" s="4">
        <v>1.7270000000000001</v>
      </c>
      <c r="G4" s="4">
        <v>2.0910000000000002</v>
      </c>
      <c r="H4" s="7">
        <v>2.6469999999999998</v>
      </c>
      <c r="I4" s="4">
        <v>1.6519999999999999</v>
      </c>
      <c r="J4" s="10" t="s">
        <v>2</v>
      </c>
    </row>
    <row r="5" spans="1:10" x14ac:dyDescent="0.25">
      <c r="A5" s="13"/>
      <c r="B5" s="19" t="s">
        <v>11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0</v>
      </c>
      <c r="J5" s="11"/>
    </row>
    <row r="6" spans="1:10" x14ac:dyDescent="0.25">
      <c r="A6" s="2">
        <v>1000</v>
      </c>
      <c r="B6" s="14" t="s">
        <v>10</v>
      </c>
      <c r="C6" s="8">
        <f>$A6/$I$4/C$4/$B$4*$C$3/1000*60</f>
        <v>21.904578678506155</v>
      </c>
      <c r="D6" s="8">
        <f>$A6/$I$4/D$4/$B$4*$C$3/1000*60</f>
        <v>20.310054201173717</v>
      </c>
      <c r="E6" s="8">
        <f>$A6/$I$4/E$4/$B$4*$C$3/1000*60</f>
        <v>18.414449142397505</v>
      </c>
      <c r="F6" s="8">
        <f>$A6/$I$4/F$4/$B$4*$C$3/1000*60</f>
        <v>15.994020679557764</v>
      </c>
      <c r="G6" s="8">
        <f>$A6/$I$4/G$4/$B$4*$C$3/1000*60</f>
        <v>13.209791350356891</v>
      </c>
      <c r="H6" s="8">
        <f>$A6/$I$4/H$4/$B$4*$C$3/1000*60</f>
        <v>10.435086404834252</v>
      </c>
    </row>
    <row r="7" spans="1:10" x14ac:dyDescent="0.25">
      <c r="A7" s="2">
        <v>1500</v>
      </c>
      <c r="B7" s="15"/>
      <c r="C7" s="8">
        <f>$A7/$I$4/C$4/$B$4*$C$3/1000*60</f>
        <v>32.856868017759226</v>
      </c>
      <c r="D7" s="8">
        <f>$A7/$I$4/D$4/$B$4*$C$3/1000*60</f>
        <v>30.465081301760581</v>
      </c>
      <c r="E7" s="8">
        <f>$A7/$I$4/E$4/$B$4*$C$3/1000*60</f>
        <v>27.621673713596259</v>
      </c>
      <c r="F7" s="8">
        <f>$A7/$I$4/F$4/$B$4*$C$3/1000*60</f>
        <v>23.991031019336649</v>
      </c>
      <c r="G7" s="8">
        <f>$A7/$I$4/G$4/$B$4*$C$3/1000*60</f>
        <v>19.814687025535338</v>
      </c>
      <c r="H7" s="8">
        <f>$A7/$I$4/H$4/$B$4*$C$3/1000*60</f>
        <v>15.652629607251376</v>
      </c>
    </row>
    <row r="8" spans="1:10" x14ac:dyDescent="0.25">
      <c r="A8" s="3">
        <v>2000</v>
      </c>
      <c r="B8" s="15"/>
      <c r="C8" s="8">
        <f>$A8/$I$4/C$4/$B$4*$C$3/1000*60</f>
        <v>43.80915735701231</v>
      </c>
      <c r="D8" s="8">
        <f>$A8/$I$4/D$4/$B$4*$C$3/1000*60</f>
        <v>40.620108402347434</v>
      </c>
      <c r="E8" s="8">
        <f>$A8/$I$4/E$4/$B$4*$C$3/1000*60</f>
        <v>36.828898284795009</v>
      </c>
      <c r="F8" s="8">
        <f>$A8/$I$4/F$4/$B$4*$C$3/1000*60</f>
        <v>31.988041359115527</v>
      </c>
      <c r="G8" s="8">
        <f>$A8/$I$4/G$4/$B$4*$C$3/1000*60</f>
        <v>26.419582700713782</v>
      </c>
      <c r="H8" s="8">
        <f>$A8/$I$4/H$4/$B$4*$C$3/1000*60</f>
        <v>20.870172809668503</v>
      </c>
    </row>
    <row r="9" spans="1:10" x14ac:dyDescent="0.25">
      <c r="A9" s="2">
        <v>2500</v>
      </c>
      <c r="B9" s="15"/>
      <c r="C9" s="8">
        <f>$A9/$I$4/C$4/$B$4*$C$3/1000*60</f>
        <v>54.761446696265402</v>
      </c>
      <c r="D9" s="8">
        <f>$A9/$I$4/D$4/$B$4*$C$3/1000*60</f>
        <v>50.775135502934305</v>
      </c>
      <c r="E9" s="8">
        <f>$A9/$I$4/E$4/$B$4*$C$3/1000*60</f>
        <v>46.036122855993774</v>
      </c>
      <c r="F9" s="8">
        <f>$A9/$I$4/F$4/$B$4*$C$3/1000*60</f>
        <v>39.985051698894416</v>
      </c>
      <c r="G9" s="8">
        <f>$A9/$I$4/G$4/$B$4*$C$3/1000*60</f>
        <v>33.02447837589223</v>
      </c>
      <c r="H9" s="8">
        <f>$A9/$I$4/H$4/$B$4*$C$3/1000*60</f>
        <v>26.087716012085629</v>
      </c>
    </row>
    <row r="10" spans="1:10" x14ac:dyDescent="0.25">
      <c r="A10" s="2">
        <v>3000</v>
      </c>
      <c r="B10" s="15"/>
      <c r="C10" s="8">
        <f>$A10/$I$4/C$4/$B$4*$C$3/1000*60</f>
        <v>65.713736035518451</v>
      </c>
      <c r="D10" s="8">
        <f>$A10/$I$4/D$4/$B$4*$C$3/1000*60</f>
        <v>60.930162603521161</v>
      </c>
      <c r="E10" s="8">
        <f>$A10/$I$4/E$4/$B$4*$C$3/1000*60</f>
        <v>55.243347427192518</v>
      </c>
      <c r="F10" s="8">
        <f>$A10/$I$4/F$4/$B$4*$C$3/1000*60</f>
        <v>47.982062038673298</v>
      </c>
      <c r="G10" s="8">
        <f>$A10/$I$4/G$4/$B$4*$C$3/1000*60</f>
        <v>39.629374051070677</v>
      </c>
      <c r="H10" s="8">
        <f>$A10/$I$4/H$4/$B$4*$C$3/1000*60</f>
        <v>31.305259214502751</v>
      </c>
    </row>
    <row r="11" spans="1:10" x14ac:dyDescent="0.25">
      <c r="A11" s="2">
        <v>3500</v>
      </c>
      <c r="B11" s="15"/>
      <c r="C11" s="8">
        <f>$A11/$I$4/C$4/$B$4*$C$3/1000*60</f>
        <v>76.666025374771564</v>
      </c>
      <c r="D11" s="8">
        <f>$A11/$I$4/D$4/$B$4*$C$3/1000*60</f>
        <v>71.085189704108018</v>
      </c>
      <c r="E11" s="8">
        <f>$A11/$I$4/E$4/$B$4*$C$3/1000*60</f>
        <v>64.450571998391297</v>
      </c>
      <c r="F11" s="8">
        <f>$A11/$I$4/F$4/$B$4*$C$3/1000*60</f>
        <v>55.97907237845218</v>
      </c>
      <c r="G11" s="8">
        <f>$A11/$I$4/G$4/$B$4*$C$3/1000*60</f>
        <v>46.234269726249117</v>
      </c>
      <c r="H11" s="8">
        <f>$A11/$I$4/H$4/$B$4*$C$3/1000*60</f>
        <v>36.522802416919887</v>
      </c>
    </row>
    <row r="12" spans="1:10" x14ac:dyDescent="0.25">
      <c r="A12" s="2">
        <v>4000</v>
      </c>
      <c r="B12" s="15"/>
      <c r="C12" s="8">
        <f>$A12/$I$4/C$4/$B$4*$C$3/1000*60</f>
        <v>87.618314714024621</v>
      </c>
      <c r="D12" s="8">
        <f>$A12/$I$4/D$4/$B$4*$C$3/1000*60</f>
        <v>81.240216804694867</v>
      </c>
      <c r="E12" s="8">
        <f>$A12/$I$4/E$4/$B$4*$C$3/1000*60</f>
        <v>73.657796569590019</v>
      </c>
      <c r="F12" s="8">
        <f>$A12/$I$4/F$4/$B$4*$C$3/1000*60</f>
        <v>63.976082718231055</v>
      </c>
      <c r="G12" s="8">
        <f>$A12/$I$4/G$4/$B$4*$C$3/1000*60</f>
        <v>52.839165401427564</v>
      </c>
      <c r="H12" s="8">
        <f>$A12/$I$4/H$4/$B$4*$C$3/1000*60</f>
        <v>41.740345619337006</v>
      </c>
    </row>
    <row r="13" spans="1:10" x14ac:dyDescent="0.25">
      <c r="A13" s="2">
        <v>4500</v>
      </c>
      <c r="B13" s="15"/>
      <c r="C13" s="8">
        <f>$A13/$I$4/C$4/$B$4*$C$3/1000*60</f>
        <v>98.570604053277705</v>
      </c>
      <c r="D13" s="8">
        <f>$A13/$I$4/D$4/$B$4*$C$3/1000*60</f>
        <v>91.395243905281731</v>
      </c>
      <c r="E13" s="8">
        <f>$A13/$I$4/E$4/$B$4*$C$3/1000*60</f>
        <v>82.865021140788784</v>
      </c>
      <c r="F13" s="8">
        <f>$A13/$I$4/F$4/$B$4*$C$3/1000*60</f>
        <v>71.973093058009951</v>
      </c>
      <c r="G13" s="8">
        <f>$A13/$I$4/G$4/$B$4*$C$3/1000*60</f>
        <v>59.444061076606012</v>
      </c>
      <c r="H13" s="8">
        <f>$A13/$I$4/H$4/$B$4*$C$3/1000*60</f>
        <v>46.957888821754125</v>
      </c>
    </row>
    <row r="14" spans="1:10" x14ac:dyDescent="0.25">
      <c r="A14" s="2">
        <v>5000</v>
      </c>
      <c r="B14" s="15"/>
      <c r="C14" s="8">
        <f>$A14/$I$4/C$4/$B$4*$C$3/1000*60</f>
        <v>109.5228933925308</v>
      </c>
      <c r="D14" s="8">
        <f>$A14/$I$4/D$4/$B$4*$C$3/1000*60</f>
        <v>101.55027100586861</v>
      </c>
      <c r="E14" s="8">
        <f>$A14/$I$4/E$4/$B$4*$C$3/1000*60</f>
        <v>92.072245711987549</v>
      </c>
      <c r="F14" s="8">
        <f>$A14/$I$4/F$4/$B$4*$C$3/1000*60</f>
        <v>79.970103397788833</v>
      </c>
      <c r="G14" s="8">
        <f>$A14/$I$4/G$4/$B$4*$C$3/1000*60</f>
        <v>66.048956751784459</v>
      </c>
      <c r="H14" s="8">
        <f>$A14/$I$4/H$4/$B$4*$C$3/1000*60</f>
        <v>52.175432024171258</v>
      </c>
    </row>
    <row r="15" spans="1:10" x14ac:dyDescent="0.25">
      <c r="A15" s="2">
        <v>5500</v>
      </c>
      <c r="B15" s="15"/>
      <c r="C15" s="8">
        <f>$A15/$I$4/C$4/$B$4*$C$3/1000*60</f>
        <v>120.47518273178386</v>
      </c>
      <c r="D15" s="8">
        <f>$A15/$I$4/D$4/$B$4*$C$3/1000*60</f>
        <v>111.70529810645549</v>
      </c>
      <c r="E15" s="8">
        <f>$A15/$I$4/E$4/$B$4*$C$3/1000*60</f>
        <v>101.27947028318631</v>
      </c>
      <c r="F15" s="8">
        <f>$A15/$I$4/F$4/$B$4*$C$3/1000*60</f>
        <v>87.967113737567701</v>
      </c>
      <c r="G15" s="8">
        <f>$A15/$I$4/G$4/$B$4*$C$3/1000*60</f>
        <v>72.653852426962914</v>
      </c>
      <c r="H15" s="8">
        <f>$A15/$I$4/H$4/$B$4*$C$3/1000*60</f>
        <v>57.392975226588391</v>
      </c>
    </row>
    <row r="16" spans="1:10" x14ac:dyDescent="0.25">
      <c r="A16" s="2">
        <v>6000</v>
      </c>
      <c r="B16" s="15"/>
      <c r="C16" s="8">
        <f>$A16/$I$4/C$4/$B$4*$C$3/1000*60</f>
        <v>131.4274720710369</v>
      </c>
      <c r="D16" s="8">
        <f>$A16/$I$4/D$4/$B$4*$C$3/1000*60</f>
        <v>121.86032520704232</v>
      </c>
      <c r="E16" s="8">
        <f>$A16/$I$4/E$4/$B$4*$C$3/1000*60</f>
        <v>110.48669485438504</v>
      </c>
      <c r="F16" s="8">
        <f>$A16/$I$4/F$4/$B$4*$C$3/1000*60</f>
        <v>95.964124077346597</v>
      </c>
      <c r="G16" s="8">
        <f>$A16/$I$4/G$4/$B$4*$C$3/1000*60</f>
        <v>79.258748102141354</v>
      </c>
      <c r="H16" s="8">
        <f>$A16/$I$4/H$4/$B$4*$C$3/1000*60</f>
        <v>62.610518429005502</v>
      </c>
    </row>
    <row r="17" spans="1:8" x14ac:dyDescent="0.25">
      <c r="A17" s="2">
        <v>6500</v>
      </c>
      <c r="B17" s="15"/>
      <c r="C17" s="8">
        <f>$A17/$I$4/C$4/$B$4*$C$3/1000*60</f>
        <v>142.37976141029003</v>
      </c>
      <c r="D17" s="8">
        <f>$A17/$I$4/D$4/$B$4*$C$3/1000*60</f>
        <v>132.0153523076292</v>
      </c>
      <c r="E17" s="8">
        <f>$A17/$I$4/E$4/$B$4*$C$3/1000*60</f>
        <v>119.69391942558381</v>
      </c>
      <c r="F17" s="8">
        <f>$A17/$I$4/F$4/$B$4*$C$3/1000*60</f>
        <v>103.96113441712546</v>
      </c>
      <c r="G17" s="8">
        <f>$A17/$I$4/G$4/$B$4*$C$3/1000*60</f>
        <v>85.863643777319794</v>
      </c>
      <c r="H17" s="8">
        <f>$A17/$I$4/H$4/$B$4*$C$3/1000*60</f>
        <v>67.828061631422642</v>
      </c>
    </row>
    <row r="18" spans="1:8" x14ac:dyDescent="0.25">
      <c r="A18" s="2">
        <v>7000</v>
      </c>
      <c r="B18" s="15"/>
      <c r="C18" s="8">
        <f>$A18/$I$4/C$4/$B$4*$C$3/1000*60</f>
        <v>153.33205074954313</v>
      </c>
      <c r="D18" s="8">
        <f>$A18/$I$4/D$4/$B$4*$C$3/1000*60</f>
        <v>142.17037940821604</v>
      </c>
      <c r="E18" s="8">
        <f>$A18/$I$4/E$4/$B$4*$C$3/1000*60</f>
        <v>128.90114399678259</v>
      </c>
      <c r="F18" s="8">
        <f>$A18/$I$4/F$4/$B$4*$C$3/1000*60</f>
        <v>111.95814475690436</v>
      </c>
      <c r="G18" s="8">
        <f>$A18/$I$4/G$4/$B$4*$C$3/1000*60</f>
        <v>92.468539452498234</v>
      </c>
      <c r="H18" s="8">
        <f>$A18/$I$4/H$4/$B$4*$C$3/1000*60</f>
        <v>73.045604833839775</v>
      </c>
    </row>
    <row r="19" spans="1:8" x14ac:dyDescent="0.25">
      <c r="A19" s="2">
        <v>7500</v>
      </c>
      <c r="B19" s="15"/>
      <c r="C19" s="8">
        <f>$A19/$I$4/C$4/$B$4*$C$3/1000*60</f>
        <v>164.28434008879623</v>
      </c>
      <c r="D19" s="8">
        <f>$A19/$I$4/D$4/$B$4*$C$3/1000*60</f>
        <v>152.3254065088029</v>
      </c>
      <c r="E19" s="8">
        <f>$A19/$I$4/E$4/$B$4*$C$3/1000*60</f>
        <v>138.1083685679813</v>
      </c>
      <c r="F19" s="8">
        <f>$A19/$I$4/F$4/$B$4*$C$3/1000*60</f>
        <v>119.95515509668326</v>
      </c>
      <c r="G19" s="8">
        <f>$A19/$I$4/G$4/$B$4*$C$3/1000*60</f>
        <v>99.073435127676703</v>
      </c>
      <c r="H19" s="8">
        <f>$A19/$I$4/H$4/$B$4*$C$3/1000*60</f>
        <v>78.263148036256894</v>
      </c>
    </row>
    <row r="20" spans="1:8" x14ac:dyDescent="0.25">
      <c r="A20" s="2">
        <v>8000</v>
      </c>
      <c r="B20" s="15"/>
      <c r="C20" s="8">
        <f>$A20/$I$4/C$4/$B$4*$C$3/1000*60</f>
        <v>175.23662942804924</v>
      </c>
      <c r="D20" s="8">
        <f>$A20/$I$4/D$4/$B$4*$C$3/1000*60</f>
        <v>162.48043360938973</v>
      </c>
      <c r="E20" s="8">
        <f>$A20/$I$4/E$4/$B$4*$C$3/1000*60</f>
        <v>147.31559313918004</v>
      </c>
      <c r="F20" s="8">
        <f>$A20/$I$4/F$4/$B$4*$C$3/1000*60</f>
        <v>127.95216543646211</v>
      </c>
      <c r="G20" s="8">
        <f>$A20/$I$4/G$4/$B$4*$C$3/1000*60</f>
        <v>105.67833080285513</v>
      </c>
      <c r="H20" s="8">
        <f>$A20/$I$4/H$4/$B$4*$C$3/1000*60</f>
        <v>83.480691238674012</v>
      </c>
    </row>
    <row r="21" spans="1:8" x14ac:dyDescent="0.25">
      <c r="A21" s="2">
        <v>8500</v>
      </c>
      <c r="B21" s="15"/>
      <c r="C21" s="8">
        <f>$A21/$I$4/C$4/$B$4*$C$3/1000*60</f>
        <v>186.18891876730237</v>
      </c>
      <c r="D21" s="8">
        <f>$A21/$I$4/D$4/$B$4*$C$3/1000*60</f>
        <v>172.63546070997663</v>
      </c>
      <c r="E21" s="8">
        <f>$A21/$I$4/E$4/$B$4*$C$3/1000*60</f>
        <v>156.52281771037883</v>
      </c>
      <c r="F21" s="8">
        <f>$A21/$I$4/F$4/$B$4*$C$3/1000*60</f>
        <v>135.94917577624102</v>
      </c>
      <c r="G21" s="8">
        <f>$A21/$I$4/G$4/$B$4*$C$3/1000*60</f>
        <v>112.28322647803358</v>
      </c>
      <c r="H21" s="8">
        <f>$A21/$I$4/H$4/$B$4*$C$3/1000*60</f>
        <v>88.698234441091145</v>
      </c>
    </row>
    <row r="22" spans="1:8" x14ac:dyDescent="0.25">
      <c r="A22" s="2">
        <v>9000</v>
      </c>
      <c r="B22" s="15"/>
      <c r="C22" s="8">
        <f>$A22/$I$4/C$4/$B$4*$C$3/1000*60</f>
        <v>197.14120810655541</v>
      </c>
      <c r="D22" s="8">
        <f>$A22/$I$4/D$4/$B$4*$C$3/1000*60</f>
        <v>182.79048781056346</v>
      </c>
      <c r="E22" s="8">
        <f>$A22/$I$4/E$4/$B$4*$C$3/1000*60</f>
        <v>165.73004228157757</v>
      </c>
      <c r="F22" s="8">
        <f>$A22/$I$4/F$4/$B$4*$C$3/1000*60</f>
        <v>143.9461861160199</v>
      </c>
      <c r="G22" s="8">
        <f>$A22/$I$4/G$4/$B$4*$C$3/1000*60</f>
        <v>118.88812215321202</v>
      </c>
      <c r="H22" s="8">
        <f>$A22/$I$4/H$4/$B$4*$C$3/1000*60</f>
        <v>93.91577764350825</v>
      </c>
    </row>
    <row r="23" spans="1:8" x14ac:dyDescent="0.25">
      <c r="A23" s="2">
        <v>9500</v>
      </c>
      <c r="B23" s="15"/>
      <c r="C23" s="8">
        <f>$A23/$I$4/C$4/$B$4*$C$3/1000*60</f>
        <v>208.09349744580851</v>
      </c>
      <c r="D23" s="8">
        <f>$A23/$I$4/D$4/$B$4*$C$3/1000*60</f>
        <v>192.94551491115035</v>
      </c>
      <c r="E23" s="8">
        <f>$A23/$I$4/E$4/$B$4*$C$3/1000*60</f>
        <v>174.93726685277633</v>
      </c>
      <c r="F23" s="8">
        <f>$A23/$I$4/F$4/$B$4*$C$3/1000*60</f>
        <v>151.94319645579876</v>
      </c>
      <c r="G23" s="8">
        <f>$A23/$I$4/G$4/$B$4*$C$3/1000*60</f>
        <v>125.49301782839046</v>
      </c>
      <c r="H23" s="8">
        <f>$A23/$I$4/H$4/$B$4*$C$3/1000*60</f>
        <v>99.133320845925383</v>
      </c>
    </row>
    <row r="24" spans="1:8" x14ac:dyDescent="0.25">
      <c r="A24" s="2">
        <v>10000</v>
      </c>
      <c r="B24" s="15"/>
      <c r="C24" s="8">
        <f>$A24/$I$4/C$4/$B$4*$C$3/1000*60</f>
        <v>219.04578678506161</v>
      </c>
      <c r="D24" s="8">
        <f>$A24/$I$4/D$4/$B$4*$C$3/1000*60</f>
        <v>203.10054201173722</v>
      </c>
      <c r="E24" s="8">
        <f>$A24/$I$4/E$4/$B$4*$C$3/1000*60</f>
        <v>184.1444914239751</v>
      </c>
      <c r="F24" s="8">
        <f>$A24/$I$4/F$4/$B$4*$C$3/1000*60</f>
        <v>159.94020679557767</v>
      </c>
      <c r="G24" s="8">
        <f>$A24/$I$4/G$4/$B$4*$C$3/1000*60</f>
        <v>132.09791350356892</v>
      </c>
      <c r="H24" s="8">
        <f>$A24/$I$4/H$4/$B$4*$C$3/1000*60</f>
        <v>104.35086404834252</v>
      </c>
    </row>
    <row r="25" spans="1:8" x14ac:dyDescent="0.25">
      <c r="A25" s="2">
        <v>10500</v>
      </c>
      <c r="B25" s="15"/>
      <c r="C25" s="8">
        <f>$A25/$I$4/C$4/$B$4*$C$3/1000*60</f>
        <v>229.99807612431462</v>
      </c>
      <c r="D25" s="8">
        <f>$A25/$I$4/D$4/$B$4*$C$3/1000*60</f>
        <v>213.25556911232408</v>
      </c>
      <c r="E25" s="8">
        <f>$A25/$I$4/E$4/$B$4*$C$3/1000*60</f>
        <v>193.35171599517383</v>
      </c>
      <c r="F25" s="8">
        <f>$A25/$I$4/F$4/$B$4*$C$3/1000*60</f>
        <v>167.93721713535652</v>
      </c>
      <c r="G25" s="8">
        <f>$A25/$I$4/G$4/$B$4*$C$3/1000*60</f>
        <v>138.70280917874737</v>
      </c>
      <c r="H25" s="8">
        <f>$A25/$I$4/H$4/$B$4*$C$3/1000*60</f>
        <v>109.56840725075963</v>
      </c>
    </row>
    <row r="26" spans="1:8" x14ac:dyDescent="0.25">
      <c r="A26" s="2">
        <v>11000</v>
      </c>
      <c r="B26" s="15"/>
      <c r="C26" s="8">
        <f>$A26/$I$4/C$4/$B$4*$C$3/1000*60</f>
        <v>240.95036546356772</v>
      </c>
      <c r="D26" s="8">
        <f>$A26/$I$4/D$4/$B$4*$C$3/1000*60</f>
        <v>223.41059621291097</v>
      </c>
      <c r="E26" s="8">
        <f>$A26/$I$4/E$4/$B$4*$C$3/1000*60</f>
        <v>202.55894056637263</v>
      </c>
      <c r="F26" s="8">
        <f>$A26/$I$4/F$4/$B$4*$C$3/1000*60</f>
        <v>175.9342274751354</v>
      </c>
      <c r="G26" s="8">
        <f>$A26/$I$4/G$4/$B$4*$C$3/1000*60</f>
        <v>145.30770485392583</v>
      </c>
      <c r="H26" s="8">
        <f>$A26/$I$4/H$4/$B$4*$C$3/1000*60</f>
        <v>114.78595045317678</v>
      </c>
    </row>
    <row r="27" spans="1:8" x14ac:dyDescent="0.25">
      <c r="A27" s="2">
        <v>11500</v>
      </c>
      <c r="B27" s="15"/>
      <c r="C27" s="8">
        <f>$A27/$I$4/C$4/$B$4*$C$3/1000*60</f>
        <v>251.90265480282076</v>
      </c>
      <c r="D27" s="8">
        <f>$A27/$I$4/D$4/$B$4*$C$3/1000*60</f>
        <v>233.56562331349778</v>
      </c>
      <c r="E27" s="8">
        <f>$A27/$I$4/E$4/$B$4*$C$3/1000*60</f>
        <v>211.76616513757139</v>
      </c>
      <c r="F27" s="8">
        <f>$A27/$I$4/F$4/$B$4*$C$3/1000*60</f>
        <v>183.93123781491431</v>
      </c>
      <c r="G27" s="8">
        <f>$A27/$I$4/G$4/$B$4*$C$3/1000*60</f>
        <v>151.91260052910425</v>
      </c>
      <c r="H27" s="8">
        <f>$A27/$I$4/H$4/$B$4*$C$3/1000*60</f>
        <v>120.00349365559389</v>
      </c>
    </row>
    <row r="28" spans="1:8" x14ac:dyDescent="0.25">
      <c r="A28" s="2">
        <v>12000</v>
      </c>
      <c r="B28" s="15"/>
      <c r="C28" s="8">
        <f>$A28/$I$4/C$4/$B$4*$C$3/1000*60</f>
        <v>262.8549441420738</v>
      </c>
      <c r="D28" s="8">
        <f>$A28/$I$4/D$4/$B$4*$C$3/1000*60</f>
        <v>243.72065041408464</v>
      </c>
      <c r="E28" s="8">
        <f>$A28/$I$4/E$4/$B$4*$C$3/1000*60</f>
        <v>220.97338970877007</v>
      </c>
      <c r="F28" s="8">
        <f>$A28/$I$4/F$4/$B$4*$C$3/1000*60</f>
        <v>191.92824815469319</v>
      </c>
      <c r="G28" s="8">
        <f>$A28/$I$4/G$4/$B$4*$C$3/1000*60</f>
        <v>158.51749620428271</v>
      </c>
      <c r="H28" s="8">
        <f>$A28/$I$4/H$4/$B$4*$C$3/1000*60</f>
        <v>125.221036858011</v>
      </c>
    </row>
  </sheetData>
  <mergeCells count="6">
    <mergeCell ref="J4:J5"/>
    <mergeCell ref="A4:A5"/>
    <mergeCell ref="B6:B28"/>
    <mergeCell ref="B1:B2"/>
    <mergeCell ref="C1:C2"/>
    <mergeCell ref="J1:J2"/>
  </mergeCell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Transmissions!$A$1:$A$35</xm:f>
          </x14:formula1>
          <xm:sqref>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5703125" bestFit="1" customWidth="1"/>
    <col min="2" max="3" width="3" bestFit="1" customWidth="1"/>
    <col min="4" max="4" width="5.5703125" style="18" bestFit="1" customWidth="1"/>
  </cols>
  <sheetData>
    <row r="1" spans="1:4" x14ac:dyDescent="0.25">
      <c r="A1" t="str">
        <f>CONCATENATE(C1 &amp; ":" &amp; B1)</f>
        <v>48:15</v>
      </c>
      <c r="B1">
        <v>15</v>
      </c>
      <c r="C1">
        <v>48</v>
      </c>
      <c r="D1" s="17">
        <f t="shared" ref="D1:D35" si="0">C1/B1</f>
        <v>3.2</v>
      </c>
    </row>
    <row r="2" spans="1:4" x14ac:dyDescent="0.25">
      <c r="A2" t="str">
        <f t="shared" ref="A2:A35" si="1">CONCATENATE(C2 &amp; ":" &amp; B2)</f>
        <v>47:15</v>
      </c>
      <c r="B2">
        <v>15</v>
      </c>
      <c r="C2">
        <v>47</v>
      </c>
      <c r="D2" s="17">
        <f t="shared" si="0"/>
        <v>3.1333333333333333</v>
      </c>
    </row>
    <row r="3" spans="1:4" x14ac:dyDescent="0.25">
      <c r="A3" t="str">
        <f t="shared" si="1"/>
        <v>46:15</v>
      </c>
      <c r="B3">
        <v>15</v>
      </c>
      <c r="C3">
        <v>46</v>
      </c>
      <c r="D3" s="17">
        <f t="shared" si="0"/>
        <v>3.0666666666666669</v>
      </c>
    </row>
    <row r="4" spans="1:4" x14ac:dyDescent="0.25">
      <c r="A4" t="str">
        <f t="shared" si="1"/>
        <v>45:15</v>
      </c>
      <c r="B4">
        <v>15</v>
      </c>
      <c r="C4">
        <v>45</v>
      </c>
      <c r="D4" s="17">
        <f t="shared" si="0"/>
        <v>3</v>
      </c>
    </row>
    <row r="5" spans="1:4" x14ac:dyDescent="0.25">
      <c r="A5" t="str">
        <f t="shared" si="1"/>
        <v>44:15</v>
      </c>
      <c r="B5">
        <v>15</v>
      </c>
      <c r="C5">
        <v>44</v>
      </c>
      <c r="D5" s="17">
        <f t="shared" si="0"/>
        <v>2.9333333333333331</v>
      </c>
    </row>
    <row r="6" spans="1:4" x14ac:dyDescent="0.25">
      <c r="A6" t="str">
        <f t="shared" si="1"/>
        <v>43:15</v>
      </c>
      <c r="B6">
        <v>15</v>
      </c>
      <c r="C6">
        <v>43</v>
      </c>
      <c r="D6" s="17">
        <f t="shared" si="0"/>
        <v>2.8666666666666667</v>
      </c>
    </row>
    <row r="7" spans="1:4" x14ac:dyDescent="0.25">
      <c r="A7" t="str">
        <f t="shared" si="1"/>
        <v>42:15</v>
      </c>
      <c r="B7">
        <v>15</v>
      </c>
      <c r="C7">
        <v>42</v>
      </c>
      <c r="D7" s="17">
        <f t="shared" si="0"/>
        <v>2.8</v>
      </c>
    </row>
    <row r="8" spans="1:4" x14ac:dyDescent="0.25">
      <c r="A8" t="str">
        <f t="shared" si="1"/>
        <v>48:16</v>
      </c>
      <c r="B8">
        <v>16</v>
      </c>
      <c r="C8">
        <v>48</v>
      </c>
      <c r="D8" s="17">
        <f t="shared" si="0"/>
        <v>3</v>
      </c>
    </row>
    <row r="9" spans="1:4" x14ac:dyDescent="0.25">
      <c r="A9" t="str">
        <f t="shared" si="1"/>
        <v>47:16</v>
      </c>
      <c r="B9">
        <v>16</v>
      </c>
      <c r="C9">
        <v>47</v>
      </c>
      <c r="D9" s="17">
        <f t="shared" si="0"/>
        <v>2.9375</v>
      </c>
    </row>
    <row r="10" spans="1:4" x14ac:dyDescent="0.25">
      <c r="A10" t="str">
        <f t="shared" si="1"/>
        <v>46:16</v>
      </c>
      <c r="B10">
        <v>16</v>
      </c>
      <c r="C10">
        <v>46</v>
      </c>
      <c r="D10" s="17">
        <f t="shared" si="0"/>
        <v>2.875</v>
      </c>
    </row>
    <row r="11" spans="1:4" x14ac:dyDescent="0.25">
      <c r="A11" t="str">
        <f t="shared" si="1"/>
        <v>45:16</v>
      </c>
      <c r="B11">
        <v>16</v>
      </c>
      <c r="C11">
        <v>45</v>
      </c>
      <c r="D11" s="17">
        <f t="shared" si="0"/>
        <v>2.8125</v>
      </c>
    </row>
    <row r="12" spans="1:4" x14ac:dyDescent="0.25">
      <c r="A12" t="str">
        <f t="shared" si="1"/>
        <v>44:16</v>
      </c>
      <c r="B12">
        <v>16</v>
      </c>
      <c r="C12">
        <v>44</v>
      </c>
      <c r="D12" s="17">
        <f t="shared" si="0"/>
        <v>2.75</v>
      </c>
    </row>
    <row r="13" spans="1:4" x14ac:dyDescent="0.25">
      <c r="A13" t="str">
        <f t="shared" si="1"/>
        <v>43:16</v>
      </c>
      <c r="B13">
        <v>16</v>
      </c>
      <c r="C13">
        <v>43</v>
      </c>
      <c r="D13" s="17">
        <f t="shared" si="0"/>
        <v>2.6875</v>
      </c>
    </row>
    <row r="14" spans="1:4" x14ac:dyDescent="0.25">
      <c r="A14" t="str">
        <f t="shared" si="1"/>
        <v>42:16</v>
      </c>
      <c r="B14">
        <v>16</v>
      </c>
      <c r="C14">
        <v>42</v>
      </c>
      <c r="D14" s="17">
        <f t="shared" si="0"/>
        <v>2.625</v>
      </c>
    </row>
    <row r="15" spans="1:4" x14ac:dyDescent="0.25">
      <c r="A15" t="str">
        <f t="shared" si="1"/>
        <v>48:17</v>
      </c>
      <c r="B15">
        <v>17</v>
      </c>
      <c r="C15">
        <v>48</v>
      </c>
      <c r="D15" s="17">
        <f t="shared" si="0"/>
        <v>2.8235294117647061</v>
      </c>
    </row>
    <row r="16" spans="1:4" x14ac:dyDescent="0.25">
      <c r="A16" t="str">
        <f t="shared" si="1"/>
        <v>47:17</v>
      </c>
      <c r="B16">
        <v>17</v>
      </c>
      <c r="C16">
        <v>47</v>
      </c>
      <c r="D16" s="17">
        <f t="shared" si="0"/>
        <v>2.7647058823529411</v>
      </c>
    </row>
    <row r="17" spans="1:4" x14ac:dyDescent="0.25">
      <c r="A17" t="str">
        <f t="shared" si="1"/>
        <v>46:17</v>
      </c>
      <c r="B17">
        <v>17</v>
      </c>
      <c r="C17">
        <v>46</v>
      </c>
      <c r="D17" s="17">
        <f t="shared" si="0"/>
        <v>2.7058823529411766</v>
      </c>
    </row>
    <row r="18" spans="1:4" x14ac:dyDescent="0.25">
      <c r="A18" t="str">
        <f>CONCATENATE(C18 &amp; ":" &amp; B18 &amp; " Serie")</f>
        <v>45:17 Serie</v>
      </c>
      <c r="B18">
        <v>17</v>
      </c>
      <c r="C18">
        <v>45</v>
      </c>
      <c r="D18" s="17">
        <f t="shared" si="0"/>
        <v>2.6470588235294117</v>
      </c>
    </row>
    <row r="19" spans="1:4" x14ac:dyDescent="0.25">
      <c r="A19" t="str">
        <f t="shared" si="1"/>
        <v>44:17</v>
      </c>
      <c r="B19">
        <v>17</v>
      </c>
      <c r="C19">
        <v>44</v>
      </c>
      <c r="D19" s="17">
        <f t="shared" si="0"/>
        <v>2.5882352941176472</v>
      </c>
    </row>
    <row r="20" spans="1:4" x14ac:dyDescent="0.25">
      <c r="A20" t="str">
        <f t="shared" si="1"/>
        <v>43:17</v>
      </c>
      <c r="B20">
        <v>17</v>
      </c>
      <c r="C20">
        <v>43</v>
      </c>
      <c r="D20" s="17">
        <f t="shared" si="0"/>
        <v>2.5294117647058822</v>
      </c>
    </row>
    <row r="21" spans="1:4" x14ac:dyDescent="0.25">
      <c r="A21" t="str">
        <f t="shared" si="1"/>
        <v>42:17</v>
      </c>
      <c r="B21">
        <v>17</v>
      </c>
      <c r="C21">
        <v>42</v>
      </c>
      <c r="D21" s="17">
        <f t="shared" si="0"/>
        <v>2.4705882352941178</v>
      </c>
    </row>
    <row r="22" spans="1:4" x14ac:dyDescent="0.25">
      <c r="A22" t="str">
        <f t="shared" si="1"/>
        <v>48:18</v>
      </c>
      <c r="B22">
        <v>18</v>
      </c>
      <c r="C22">
        <v>48</v>
      </c>
      <c r="D22" s="17">
        <f t="shared" si="0"/>
        <v>2.6666666666666665</v>
      </c>
    </row>
    <row r="23" spans="1:4" x14ac:dyDescent="0.25">
      <c r="A23" t="str">
        <f t="shared" si="1"/>
        <v>47:18</v>
      </c>
      <c r="B23">
        <v>18</v>
      </c>
      <c r="C23">
        <v>47</v>
      </c>
      <c r="D23" s="17">
        <f t="shared" si="0"/>
        <v>2.6111111111111112</v>
      </c>
    </row>
    <row r="24" spans="1:4" x14ac:dyDescent="0.25">
      <c r="A24" t="str">
        <f t="shared" si="1"/>
        <v>46:18</v>
      </c>
      <c r="B24">
        <v>18</v>
      </c>
      <c r="C24">
        <v>46</v>
      </c>
      <c r="D24" s="17">
        <f t="shared" si="0"/>
        <v>2.5555555555555554</v>
      </c>
    </row>
    <row r="25" spans="1:4" x14ac:dyDescent="0.25">
      <c r="A25" t="str">
        <f t="shared" si="1"/>
        <v>45:18</v>
      </c>
      <c r="B25">
        <v>18</v>
      </c>
      <c r="C25">
        <v>45</v>
      </c>
      <c r="D25" s="17">
        <f t="shared" si="0"/>
        <v>2.5</v>
      </c>
    </row>
    <row r="26" spans="1:4" x14ac:dyDescent="0.25">
      <c r="A26" t="str">
        <f t="shared" si="1"/>
        <v>44:18</v>
      </c>
      <c r="B26">
        <v>18</v>
      </c>
      <c r="C26">
        <v>44</v>
      </c>
      <c r="D26" s="17">
        <f t="shared" si="0"/>
        <v>2.4444444444444446</v>
      </c>
    </row>
    <row r="27" spans="1:4" x14ac:dyDescent="0.25">
      <c r="A27" t="str">
        <f t="shared" si="1"/>
        <v>43:18</v>
      </c>
      <c r="B27">
        <v>18</v>
      </c>
      <c r="C27">
        <v>43</v>
      </c>
      <c r="D27" s="17">
        <f t="shared" si="0"/>
        <v>2.3888888888888888</v>
      </c>
    </row>
    <row r="28" spans="1:4" x14ac:dyDescent="0.25">
      <c r="A28" t="str">
        <f t="shared" si="1"/>
        <v>42:18</v>
      </c>
      <c r="B28">
        <v>18</v>
      </c>
      <c r="C28">
        <v>42</v>
      </c>
      <c r="D28" s="17">
        <f t="shared" si="0"/>
        <v>2.3333333333333335</v>
      </c>
    </row>
    <row r="29" spans="1:4" x14ac:dyDescent="0.25">
      <c r="A29" t="str">
        <f t="shared" si="1"/>
        <v>48:19</v>
      </c>
      <c r="B29">
        <v>19</v>
      </c>
      <c r="C29">
        <v>48</v>
      </c>
      <c r="D29" s="17">
        <f t="shared" si="0"/>
        <v>2.5263157894736841</v>
      </c>
    </row>
    <row r="30" spans="1:4" x14ac:dyDescent="0.25">
      <c r="A30" t="str">
        <f t="shared" si="1"/>
        <v>47:19</v>
      </c>
      <c r="B30">
        <v>19</v>
      </c>
      <c r="C30">
        <v>47</v>
      </c>
      <c r="D30" s="17">
        <f t="shared" si="0"/>
        <v>2.4736842105263159</v>
      </c>
    </row>
    <row r="31" spans="1:4" x14ac:dyDescent="0.25">
      <c r="A31" t="str">
        <f t="shared" si="1"/>
        <v>46:19</v>
      </c>
      <c r="B31">
        <v>19</v>
      </c>
      <c r="C31">
        <v>46</v>
      </c>
      <c r="D31" s="17">
        <f t="shared" si="0"/>
        <v>2.4210526315789473</v>
      </c>
    </row>
    <row r="32" spans="1:4" x14ac:dyDescent="0.25">
      <c r="A32" t="str">
        <f t="shared" si="1"/>
        <v>45:19</v>
      </c>
      <c r="B32">
        <v>19</v>
      </c>
      <c r="C32">
        <v>45</v>
      </c>
      <c r="D32" s="17">
        <f t="shared" si="0"/>
        <v>2.3684210526315788</v>
      </c>
    </row>
    <row r="33" spans="1:4" x14ac:dyDescent="0.25">
      <c r="A33" t="str">
        <f t="shared" si="1"/>
        <v>44:19</v>
      </c>
      <c r="B33">
        <v>19</v>
      </c>
      <c r="C33">
        <v>44</v>
      </c>
      <c r="D33" s="17">
        <f t="shared" si="0"/>
        <v>2.3157894736842106</v>
      </c>
    </row>
    <row r="34" spans="1:4" x14ac:dyDescent="0.25">
      <c r="A34" t="str">
        <f t="shared" si="1"/>
        <v>43:19</v>
      </c>
      <c r="B34">
        <v>19</v>
      </c>
      <c r="C34">
        <v>43</v>
      </c>
      <c r="D34" s="17">
        <f t="shared" si="0"/>
        <v>2.263157894736842</v>
      </c>
    </row>
    <row r="35" spans="1:4" x14ac:dyDescent="0.25">
      <c r="A35" t="str">
        <f t="shared" si="1"/>
        <v>42:19</v>
      </c>
      <c r="B35">
        <v>19</v>
      </c>
      <c r="C35">
        <v>42</v>
      </c>
      <c r="D35" s="17">
        <f t="shared" si="0"/>
        <v>2.2105263157894739</v>
      </c>
    </row>
  </sheetData>
  <dataValidations count="1">
    <dataValidation type="list" allowBlank="1" showInputMessage="1" showErrorMessage="1" sqref="A1:A35">
      <formula1>$A$1:$A$35</formula1>
    </dataValidation>
  </dataValidations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SpeedRevGraph</vt:lpstr>
      <vt:lpstr>Transmissions</vt:lpstr>
      <vt:lpstr>Tabelle3</vt:lpstr>
    </vt:vector>
  </TitlesOfParts>
  <Company>Kennametal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Ralph Keuper</cp:lastModifiedBy>
  <dcterms:created xsi:type="dcterms:W3CDTF">2016-02-03T13:02:17Z</dcterms:created>
  <dcterms:modified xsi:type="dcterms:W3CDTF">2016-02-21T11:38:31Z</dcterms:modified>
</cp:coreProperties>
</file>